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scal Year 21-22\Budget Posting\"/>
    </mc:Choice>
  </mc:AlternateContent>
  <xr:revisionPtr revIDLastSave="0" documentId="13_ncr:1_{4A96C40D-E506-481D-A6CE-D2265E5A79A9}" xr6:coauthVersionLast="45" xr6:coauthVersionMax="45" xr10:uidLastSave="{00000000-0000-0000-0000-000000000000}"/>
  <workbookProtection workbookAlgorithmName="SHA-512" workbookHashValue="qi5NghdPyWj7FKKIh8sq9mGGO56dJZStxzHWpP2GNkZ0DPnXfOFyBK0if2lzJJ2IlZC9bspdwaEe2hKmPDVLkQ==" workbookSaltValue="BNL4jYDsF0GWiup8T9nunA==" workbookSpinCount="100000" lockStructure="1"/>
  <bookViews>
    <workbookView xWindow="28680" yWindow="-120" windowWidth="29040" windowHeight="15840" xr2:uid="{A34BDE3F-4281-4925-9E30-9D4BA2F00EF9}"/>
  </bookViews>
  <sheets>
    <sheet name="Adopted Bud 21-22" sheetId="1" r:id="rId1"/>
  </sheets>
  <definedNames>
    <definedName name="_xlnm.Print_Area" localSheetId="0">'Adopted Bud 21-22'!$A$1:$K$39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1" l="1"/>
  <c r="G35" i="1"/>
  <c r="E35" i="1"/>
  <c r="C35" i="1"/>
  <c r="K34" i="1"/>
  <c r="K33" i="1"/>
  <c r="K35" i="1" s="1"/>
  <c r="I30" i="1"/>
  <c r="G30" i="1"/>
  <c r="E30" i="1"/>
  <c r="C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I7" i="1"/>
  <c r="G7" i="1"/>
  <c r="E7" i="1"/>
  <c r="K6" i="1"/>
  <c r="K5" i="1"/>
  <c r="C4" i="1"/>
  <c r="K4" i="1" s="1"/>
  <c r="K7" i="1" s="1"/>
  <c r="E37" i="1" l="1"/>
  <c r="E38" i="1" s="1"/>
  <c r="E39" i="1" s="1"/>
  <c r="I37" i="1"/>
  <c r="I38" i="1" s="1"/>
  <c r="I39" i="1" s="1"/>
  <c r="K30" i="1"/>
  <c r="K37" i="1" s="1"/>
  <c r="K38" i="1" s="1"/>
  <c r="K39" i="1" s="1"/>
  <c r="G37" i="1"/>
  <c r="G38" i="1" s="1"/>
  <c r="G39" i="1" s="1"/>
  <c r="C7" i="1"/>
  <c r="C37" i="1" s="1"/>
  <c r="C38" i="1" s="1"/>
  <c r="C39" i="1" s="1"/>
</calcChain>
</file>

<file path=xl/sharedStrings.xml><?xml version="1.0" encoding="utf-8"?>
<sst xmlns="http://schemas.openxmlformats.org/spreadsheetml/2006/main" count="43" uniqueCount="43">
  <si>
    <r>
      <rPr>
        <b/>
        <sz val="16"/>
        <color rgb="FF0070C0"/>
        <rFont val="Calibri"/>
        <family val="2"/>
        <scheme val="minor"/>
      </rPr>
      <t xml:space="preserve">SAISD 2021-2022 </t>
    </r>
    <r>
      <rPr>
        <b/>
        <sz val="14"/>
        <color rgb="FF0070C0"/>
        <rFont val="Calibri"/>
        <family val="2"/>
        <scheme val="minor"/>
      </rPr>
      <t xml:space="preserve">
</t>
    </r>
    <r>
      <rPr>
        <b/>
        <sz val="11"/>
        <color rgb="FF0070C0"/>
        <rFont val="Calibri"/>
        <family val="2"/>
        <scheme val="minor"/>
      </rPr>
      <t>ADOPTED BUDGET SUMMARY</t>
    </r>
    <r>
      <rPr>
        <b/>
        <sz val="14"/>
        <color rgb="FF0070C0"/>
        <rFont val="Calibri"/>
        <family val="2"/>
        <scheme val="minor"/>
      </rPr>
      <t xml:space="preserve">
</t>
    </r>
    <r>
      <rPr>
        <b/>
        <sz val="11"/>
        <color rgb="FF0070C0"/>
        <rFont val="Calibri"/>
        <family val="2"/>
        <scheme val="minor"/>
      </rPr>
      <t>June 21, 2021</t>
    </r>
  </si>
  <si>
    <t>M&amp;O Tax Rate: $1.021050</t>
  </si>
  <si>
    <t>I&amp;S Tax Rate: $0.481250</t>
  </si>
  <si>
    <t>Total Tax Rate: $1.502300</t>
  </si>
  <si>
    <t>REVENUES</t>
  </si>
  <si>
    <t>GENERAL FUND</t>
  </si>
  <si>
    <t>ESSER II/III YEAR 1</t>
  </si>
  <si>
    <t>DEBT SERVICE</t>
  </si>
  <si>
    <t>CHILD NUTRITION</t>
  </si>
  <si>
    <t xml:space="preserve">TOTAL  </t>
  </si>
  <si>
    <t xml:space="preserve">  Local Revenue</t>
  </si>
  <si>
    <t xml:space="preserve">  State Revenue</t>
  </si>
  <si>
    <t xml:space="preserve">  Federal Revenue</t>
  </si>
  <si>
    <t>TOTAL REVENUES</t>
  </si>
  <si>
    <t>APPROPRIATIONS:</t>
  </si>
  <si>
    <t>Instruction</t>
  </si>
  <si>
    <t>Inst Resources &amp; Media</t>
  </si>
  <si>
    <t>Curriculum &amp; Prof Development</t>
  </si>
  <si>
    <t>Instructional Administration</t>
  </si>
  <si>
    <t>School Leadership</t>
  </si>
  <si>
    <t>Guidance &amp; Counseling</t>
  </si>
  <si>
    <t>Social Work Services</t>
  </si>
  <si>
    <t>Health Services</t>
  </si>
  <si>
    <t>Student Transportation</t>
  </si>
  <si>
    <t>Food Services</t>
  </si>
  <si>
    <t>Co-curricular/Extracurricular</t>
  </si>
  <si>
    <t>General Administration</t>
  </si>
  <si>
    <t>Plant Maintenance</t>
  </si>
  <si>
    <t>Security &amp; Monitoring</t>
  </si>
  <si>
    <t>Data Processing</t>
  </si>
  <si>
    <t>Community Services</t>
  </si>
  <si>
    <t>Debt Service</t>
  </si>
  <si>
    <t>Facilities Acq. &amp; Construction</t>
  </si>
  <si>
    <t>Payments to JJAEP</t>
  </si>
  <si>
    <t>Intergovernmental Charges</t>
  </si>
  <si>
    <t>TOTAL APPROPRIATIONS:</t>
  </si>
  <si>
    <t>OTHER RESOURCES &amp; USES</t>
  </si>
  <si>
    <t xml:space="preserve">  Other Resources</t>
  </si>
  <si>
    <t xml:space="preserve">  Other Uses</t>
  </si>
  <si>
    <t>TOTAL Other Resources &amp; Uses</t>
  </si>
  <si>
    <t>Excess/(Deficit) Current Operations</t>
  </si>
  <si>
    <t>From/(To) Fund Balance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</si>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</sst>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rgb="FF00B0F0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164" fontId="13" fillId="0" borderId="0" xfId="1" applyNumberFormat="1" applyFont="1" applyAlignment="1">
      <alignment horizontal="center" wrapText="1"/>
    </xf>
    <xf numFmtId="0" fontId="8" fillId="0" borderId="0" xfId="0" applyFont="1"/>
    <xf numFmtId="0" fontId="11" fillId="0" borderId="0" xfId="0" applyFont="1"/>
    <xf numFmtId="0" fontId="14" fillId="0" borderId="8" xfId="0" applyFont="1" applyBorder="1"/>
    <xf numFmtId="0" fontId="14" fillId="0" borderId="0" xfId="0" applyFont="1"/>
    <xf numFmtId="0" fontId="14" fillId="0" borderId="9" xfId="0" applyFont="1" applyBorder="1"/>
    <xf numFmtId="0" fontId="12" fillId="0" borderId="0" xfId="0" applyFont="1"/>
    <xf numFmtId="165" fontId="10" fillId="0" borderId="8" xfId="1" applyNumberFormat="1" applyFont="1" applyBorder="1"/>
    <xf numFmtId="164" fontId="14" fillId="0" borderId="0" xfId="1" applyNumberFormat="1" applyFont="1" applyBorder="1"/>
    <xf numFmtId="164" fontId="10" fillId="0" borderId="9" xfId="1" applyNumberFormat="1" applyFont="1" applyBorder="1"/>
    <xf numFmtId="165" fontId="10" fillId="0" borderId="0" xfId="1" applyNumberFormat="1" applyFont="1" applyBorder="1"/>
    <xf numFmtId="164" fontId="11" fillId="0" borderId="0" xfId="1" applyNumberFormat="1" applyFont="1" applyBorder="1"/>
    <xf numFmtId="37" fontId="10" fillId="0" borderId="8" xfId="1" applyNumberFormat="1" applyFont="1" applyBorder="1"/>
    <xf numFmtId="37" fontId="14" fillId="0" borderId="0" xfId="1" applyNumberFormat="1" applyFont="1" applyBorder="1"/>
    <xf numFmtId="37" fontId="10" fillId="0" borderId="9" xfId="1" applyNumberFormat="1" applyFont="1" applyBorder="1"/>
    <xf numFmtId="37" fontId="10" fillId="0" borderId="0" xfId="1" applyNumberFormat="1" applyFont="1"/>
    <xf numFmtId="37" fontId="11" fillId="0" borderId="0" xfId="1" applyNumberFormat="1" applyFont="1" applyBorder="1"/>
    <xf numFmtId="164" fontId="11" fillId="0" borderId="0" xfId="1" applyNumberFormat="1" applyFont="1"/>
    <xf numFmtId="37" fontId="10" fillId="0" borderId="5" xfId="1" applyNumberFormat="1" applyFont="1" applyBorder="1" applyAlignment="1">
      <alignment horizontal="right"/>
    </xf>
    <xf numFmtId="37" fontId="10" fillId="0" borderId="6" xfId="1" applyNumberFormat="1" applyFont="1" applyBorder="1"/>
    <xf numFmtId="37" fontId="10" fillId="0" borderId="7" xfId="1" applyNumberFormat="1" applyFont="1" applyBorder="1"/>
    <xf numFmtId="165" fontId="10" fillId="0" borderId="9" xfId="1" applyNumberFormat="1" applyFont="1" applyBorder="1"/>
    <xf numFmtId="165" fontId="10" fillId="0" borderId="0" xfId="1" applyNumberFormat="1" applyFont="1"/>
    <xf numFmtId="164" fontId="10" fillId="0" borderId="8" xfId="1" applyNumberFormat="1" applyFont="1" applyBorder="1"/>
    <xf numFmtId="164" fontId="10" fillId="0" borderId="0" xfId="1" applyNumberFormat="1" applyFont="1"/>
    <xf numFmtId="164" fontId="12" fillId="0" borderId="0" xfId="1" applyNumberFormat="1" applyFo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4" fontId="11" fillId="0" borderId="8" xfId="1" applyNumberFormat="1" applyFont="1" applyBorder="1"/>
    <xf numFmtId="166" fontId="15" fillId="0" borderId="0" xfId="2" applyNumberFormat="1" applyFont="1"/>
    <xf numFmtId="164" fontId="12" fillId="0" borderId="0" xfId="0" applyNumberFormat="1" applyFont="1"/>
    <xf numFmtId="0" fontId="16" fillId="0" borderId="0" xfId="0" applyFont="1"/>
    <xf numFmtId="164" fontId="11" fillId="0" borderId="5" xfId="1" applyNumberFormat="1" applyFont="1" applyBorder="1"/>
    <xf numFmtId="164" fontId="10" fillId="0" borderId="6" xfId="1" applyNumberFormat="1" applyFont="1" applyBorder="1"/>
    <xf numFmtId="164" fontId="10" fillId="0" borderId="7" xfId="1" applyNumberFormat="1" applyFont="1" applyBorder="1"/>
    <xf numFmtId="164" fontId="10" fillId="0" borderId="0" xfId="1" applyNumberFormat="1" applyFont="1" applyBorder="1"/>
    <xf numFmtId="164" fontId="10" fillId="0" borderId="5" xfId="1" applyNumberFormat="1" applyFont="1" applyBorder="1"/>
    <xf numFmtId="0" fontId="7" fillId="0" borderId="0" xfId="0" applyFont="1"/>
    <xf numFmtId="164" fontId="11" fillId="0" borderId="7" xfId="1" applyNumberFormat="1" applyFont="1" applyBorder="1"/>
    <xf numFmtId="165" fontId="10" fillId="0" borderId="5" xfId="1" applyNumberFormat="1" applyFont="1" applyBorder="1"/>
    <xf numFmtId="164" fontId="14" fillId="0" borderId="7" xfId="1" applyNumberFormat="1" applyFont="1" applyBorder="1"/>
    <xf numFmtId="165" fontId="10" fillId="0" borderId="6" xfId="1" applyNumberFormat="1" applyFont="1" applyBorder="1"/>
    <xf numFmtId="165" fontId="10" fillId="0" borderId="10" xfId="1" applyNumberFormat="1" applyFont="1" applyBorder="1"/>
    <xf numFmtId="165" fontId="11" fillId="0" borderId="10" xfId="1" applyNumberFormat="1" applyFont="1" applyBorder="1"/>
    <xf numFmtId="164" fontId="12" fillId="0" borderId="0" xfId="1" applyNumberFormat="1" applyFont="1" applyBorder="1"/>
    <xf numFmtId="164" fontId="17" fillId="0" borderId="0" xfId="1" applyNumberFormat="1" applyFont="1"/>
    <xf numFmtId="0" fontId="17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7D5A-1510-46A5-8FA9-16BF2F33FFAA}">
  <sheetPr>
    <pageSetUpPr fitToPage="1"/>
  </sheetPr>
  <dimension ref="A1:Q45"/>
  <sheetViews>
    <sheetView tabSelected="1" zoomScaleNormal="100" workbookViewId="0">
      <selection activeCell="G15" sqref="G15 E15 I15 C15"/>
    </sheetView>
  </sheetViews>
  <sheetFormatPr defaultColWidth="37.28515625" defaultRowHeight="15.75" x14ac:dyDescent="0.25"/>
  <cols>
    <col min="1" max="1" width="3.7109375" style="18" customWidth="1"/>
    <col min="2" max="2" width="37.85546875" style="19" customWidth="1"/>
    <col min="3" max="3" width="19.5703125" style="23" customWidth="1"/>
    <col min="4" max="4" width="2.7109375" style="23" customWidth="1"/>
    <col min="5" max="5" width="19.5703125" style="63" customWidth="1"/>
    <col min="6" max="6" width="2.7109375" style="23" customWidth="1"/>
    <col min="7" max="7" width="19.5703125" style="23" customWidth="1"/>
    <col min="8" max="8" width="2.7109375" style="23" customWidth="1"/>
    <col min="9" max="9" width="19.5703125" style="63" customWidth="1"/>
    <col min="10" max="10" width="2.7109375" style="23" customWidth="1"/>
    <col min="11" max="11" width="19.5703125" style="23" customWidth="1"/>
    <col min="12" max="13" width="16" style="23" customWidth="1"/>
    <col min="14" max="14" width="6" style="23" customWidth="1"/>
    <col min="15" max="15" width="12.7109375" style="23" bestFit="1" customWidth="1"/>
    <col min="16" max="16" width="3" style="23" bestFit="1" customWidth="1"/>
    <col min="17" max="17" width="13.5703125" style="23" bestFit="1" customWidth="1"/>
    <col min="18" max="16384" width="37.28515625" style="23"/>
  </cols>
  <sheetData>
    <row r="1" spans="1:17" s="6" customFormat="1" ht="60" customHeight="1" thickBot="1" x14ac:dyDescent="0.3">
      <c r="A1" s="1"/>
      <c r="B1" s="2" t="s">
        <v>0</v>
      </c>
      <c r="C1" s="3" t="s">
        <v>1</v>
      </c>
      <c r="D1" s="4"/>
      <c r="E1" s="5"/>
      <c r="G1" s="6" t="s">
        <v>2</v>
      </c>
      <c r="I1" s="7"/>
      <c r="K1" s="6" t="s">
        <v>3</v>
      </c>
    </row>
    <row r="2" spans="1:17" s="16" customFormat="1" ht="19.5" customHeight="1" thickBot="1" x14ac:dyDescent="0.3">
      <c r="A2" s="8"/>
      <c r="B2" s="9" t="s">
        <v>4</v>
      </c>
      <c r="C2" s="10" t="s">
        <v>5</v>
      </c>
      <c r="D2" s="11"/>
      <c r="E2" s="12" t="s">
        <v>6</v>
      </c>
      <c r="F2" s="11"/>
      <c r="G2" s="13" t="s">
        <v>7</v>
      </c>
      <c r="H2" s="11"/>
      <c r="I2" s="13" t="s">
        <v>8</v>
      </c>
      <c r="J2" s="14"/>
      <c r="K2" s="15" t="s">
        <v>9</v>
      </c>
      <c r="L2" s="17"/>
      <c r="M2" s="17"/>
      <c r="N2" s="17"/>
    </row>
    <row r="3" spans="1:17" ht="14.25" customHeight="1" x14ac:dyDescent="0.25">
      <c r="C3" s="20"/>
      <c r="D3" s="21"/>
      <c r="E3" s="22"/>
      <c r="F3" s="21"/>
      <c r="G3" s="21"/>
      <c r="H3" s="21"/>
      <c r="I3" s="21"/>
    </row>
    <row r="4" spans="1:17" ht="14.25" customHeight="1" x14ac:dyDescent="0.25">
      <c r="B4" s="19" t="s">
        <v>10</v>
      </c>
      <c r="C4" s="24">
        <f>219430000+1884</f>
        <v>219431884</v>
      </c>
      <c r="D4" s="25"/>
      <c r="E4" s="26"/>
      <c r="F4" s="25"/>
      <c r="G4" s="27">
        <v>96434050</v>
      </c>
      <c r="H4" s="25"/>
      <c r="I4" s="27">
        <v>1118000</v>
      </c>
      <c r="J4" s="28"/>
      <c r="K4" s="27">
        <f>+G4+E4+I4+C4</f>
        <v>316983934</v>
      </c>
    </row>
    <row r="5" spans="1:17" ht="14.25" customHeight="1" x14ac:dyDescent="0.25">
      <c r="B5" s="19" t="s">
        <v>11</v>
      </c>
      <c r="C5" s="29">
        <v>256498000</v>
      </c>
      <c r="D5" s="30"/>
      <c r="E5" s="31"/>
      <c r="F5" s="30"/>
      <c r="G5" s="32">
        <v>40000</v>
      </c>
      <c r="H5" s="30"/>
      <c r="I5" s="32">
        <v>161000</v>
      </c>
      <c r="J5" s="33"/>
      <c r="K5" s="34">
        <f t="shared" ref="K5:K6" si="0">+G5+E5+I5+C5</f>
        <v>256699000</v>
      </c>
    </row>
    <row r="6" spans="1:17" ht="14.25" customHeight="1" thickBot="1" x14ac:dyDescent="0.3">
      <c r="B6" s="19" t="s">
        <v>12</v>
      </c>
      <c r="C6" s="35">
        <v>11600000</v>
      </c>
      <c r="D6" s="30"/>
      <c r="E6" s="36">
        <v>78377759</v>
      </c>
      <c r="F6" s="30"/>
      <c r="G6" s="37">
        <v>1650000</v>
      </c>
      <c r="H6" s="30"/>
      <c r="I6" s="37">
        <v>48220000</v>
      </c>
      <c r="J6" s="33"/>
      <c r="K6" s="37">
        <f t="shared" si="0"/>
        <v>139847759</v>
      </c>
    </row>
    <row r="7" spans="1:17" ht="14.25" customHeight="1" x14ac:dyDescent="0.25">
      <c r="B7" s="19" t="s">
        <v>13</v>
      </c>
      <c r="C7" s="24">
        <f>SUM(C4:C6)</f>
        <v>487529884</v>
      </c>
      <c r="D7" s="25"/>
      <c r="E7" s="38">
        <f>SUM(E4:E6)</f>
        <v>78377759</v>
      </c>
      <c r="F7" s="25"/>
      <c r="G7" s="39">
        <f>SUM(G4:G6)</f>
        <v>98124050</v>
      </c>
      <c r="H7" s="25"/>
      <c r="I7" s="39">
        <f>SUM(I4:I6)</f>
        <v>49499000</v>
      </c>
      <c r="J7" s="28"/>
      <c r="K7" s="39">
        <f>SUM(K4:K6)</f>
        <v>713530693</v>
      </c>
    </row>
    <row r="8" spans="1:17" ht="14.25" customHeight="1" x14ac:dyDescent="0.25">
      <c r="C8" s="40"/>
      <c r="D8" s="25"/>
      <c r="E8" s="26"/>
      <c r="F8" s="25"/>
      <c r="G8" s="41"/>
      <c r="H8" s="25"/>
      <c r="I8" s="41"/>
      <c r="J8" s="28"/>
      <c r="K8" s="34"/>
      <c r="L8" s="42"/>
      <c r="M8" s="42"/>
      <c r="N8" s="42"/>
    </row>
    <row r="9" spans="1:17" ht="14.25" customHeight="1" x14ac:dyDescent="0.25">
      <c r="B9" s="43" t="s">
        <v>14</v>
      </c>
      <c r="C9" s="40"/>
      <c r="D9" s="25"/>
      <c r="E9" s="26"/>
      <c r="F9" s="25"/>
      <c r="G9" s="41"/>
      <c r="H9" s="25"/>
      <c r="I9" s="41"/>
      <c r="J9" s="28"/>
      <c r="K9" s="34"/>
      <c r="L9" s="42"/>
      <c r="M9" s="42"/>
      <c r="N9" s="42"/>
    </row>
    <row r="10" spans="1:17" ht="14.25" customHeight="1" x14ac:dyDescent="0.25">
      <c r="A10" s="18">
        <v>11</v>
      </c>
      <c r="B10" s="44" t="s">
        <v>15</v>
      </c>
      <c r="C10" s="45">
        <v>265209062</v>
      </c>
      <c r="D10" s="25"/>
      <c r="E10" s="26">
        <v>42657058</v>
      </c>
      <c r="F10" s="25"/>
      <c r="G10" s="41"/>
      <c r="H10" s="25"/>
      <c r="I10" s="41"/>
      <c r="J10" s="28"/>
      <c r="K10" s="34">
        <f>+G10+E10+I10+C10</f>
        <v>307866120</v>
      </c>
      <c r="L10" s="42"/>
      <c r="M10" s="42"/>
      <c r="N10" s="46"/>
      <c r="O10" s="47"/>
      <c r="P10" s="48"/>
      <c r="Q10" s="47"/>
    </row>
    <row r="11" spans="1:17" ht="14.25" customHeight="1" x14ac:dyDescent="0.25">
      <c r="A11" s="18">
        <v>12</v>
      </c>
      <c r="B11" s="44" t="s">
        <v>16</v>
      </c>
      <c r="C11" s="45">
        <v>5310627</v>
      </c>
      <c r="D11" s="25"/>
      <c r="E11" s="26">
        <v>381375</v>
      </c>
      <c r="F11" s="25"/>
      <c r="G11" s="41"/>
      <c r="H11" s="25"/>
      <c r="I11" s="41"/>
      <c r="J11" s="28"/>
      <c r="K11" s="34">
        <f t="shared" ref="K11:K29" si="1">+G11+E11+I11+C11</f>
        <v>5692002</v>
      </c>
      <c r="L11" s="42"/>
      <c r="M11" s="42"/>
      <c r="N11" s="46"/>
      <c r="O11" s="47"/>
      <c r="P11" s="48"/>
      <c r="Q11" s="47"/>
    </row>
    <row r="12" spans="1:17" ht="14.25" customHeight="1" x14ac:dyDescent="0.25">
      <c r="A12" s="18">
        <v>13</v>
      </c>
      <c r="B12" s="44" t="s">
        <v>17</v>
      </c>
      <c r="C12" s="45">
        <v>16259165</v>
      </c>
      <c r="D12" s="25"/>
      <c r="E12" s="26">
        <v>8503748</v>
      </c>
      <c r="F12" s="25"/>
      <c r="G12" s="41"/>
      <c r="H12" s="25"/>
      <c r="I12" s="41"/>
      <c r="J12" s="28"/>
      <c r="K12" s="34">
        <f t="shared" si="1"/>
        <v>24762913</v>
      </c>
      <c r="L12" s="42"/>
      <c r="M12" s="42"/>
      <c r="N12" s="46"/>
      <c r="O12" s="47"/>
      <c r="P12" s="48"/>
      <c r="Q12" s="47"/>
    </row>
    <row r="13" spans="1:17" ht="14.25" customHeight="1" x14ac:dyDescent="0.25">
      <c r="A13" s="18">
        <v>21</v>
      </c>
      <c r="B13" s="44" t="s">
        <v>18</v>
      </c>
      <c r="C13" s="45">
        <v>11907127</v>
      </c>
      <c r="D13" s="25"/>
      <c r="E13" s="26">
        <v>346453</v>
      </c>
      <c r="F13" s="25"/>
      <c r="G13" s="41"/>
      <c r="H13" s="25"/>
      <c r="I13" s="41"/>
      <c r="J13" s="28"/>
      <c r="K13" s="34">
        <f t="shared" si="1"/>
        <v>12253580</v>
      </c>
      <c r="L13" s="42"/>
      <c r="M13" s="42"/>
      <c r="N13" s="46"/>
      <c r="O13" s="47"/>
      <c r="P13" s="48"/>
      <c r="Q13" s="47"/>
    </row>
    <row r="14" spans="1:17" ht="14.25" customHeight="1" x14ac:dyDescent="0.25">
      <c r="A14" s="18">
        <v>23</v>
      </c>
      <c r="B14" s="44" t="s">
        <v>19</v>
      </c>
      <c r="C14" s="45">
        <v>39690920</v>
      </c>
      <c r="D14" s="25"/>
      <c r="E14" s="26"/>
      <c r="F14" s="25"/>
      <c r="G14" s="41"/>
      <c r="H14" s="25"/>
      <c r="I14" s="41"/>
      <c r="J14" s="28"/>
      <c r="K14" s="34">
        <f t="shared" si="1"/>
        <v>39690920</v>
      </c>
      <c r="L14" s="42"/>
      <c r="M14" s="42"/>
      <c r="N14" s="46"/>
      <c r="O14" s="47"/>
      <c r="P14" s="48"/>
      <c r="Q14" s="47"/>
    </row>
    <row r="15" spans="1:17" ht="14.25" customHeight="1" x14ac:dyDescent="0.25">
      <c r="A15" s="18">
        <v>31</v>
      </c>
      <c r="B15" s="44" t="s">
        <v>20</v>
      </c>
      <c r="C15" s="45">
        <v>16633286</v>
      </c>
      <c r="D15" s="25"/>
      <c r="E15" s="26">
        <v>9208234</v>
      </c>
      <c r="F15" s="25"/>
      <c r="G15" s="41"/>
      <c r="H15" s="25"/>
      <c r="I15" s="41"/>
      <c r="J15" s="28"/>
      <c r="K15" s="34">
        <f t="shared" si="1"/>
        <v>25841520</v>
      </c>
      <c r="L15" s="42"/>
      <c r="M15" s="42"/>
      <c r="N15" s="46"/>
      <c r="O15" s="47"/>
      <c r="P15" s="48"/>
      <c r="Q15" s="47"/>
    </row>
    <row r="16" spans="1:17" ht="14.25" customHeight="1" x14ac:dyDescent="0.25">
      <c r="A16" s="18">
        <v>32</v>
      </c>
      <c r="B16" s="44" t="s">
        <v>21</v>
      </c>
      <c r="C16" s="45">
        <v>2539446</v>
      </c>
      <c r="D16" s="25"/>
      <c r="E16" s="26">
        <v>7817325</v>
      </c>
      <c r="F16" s="25"/>
      <c r="G16" s="41"/>
      <c r="H16" s="25"/>
      <c r="I16" s="41"/>
      <c r="J16" s="28"/>
      <c r="K16" s="34">
        <f t="shared" si="1"/>
        <v>10356771</v>
      </c>
      <c r="L16" s="42"/>
      <c r="M16" s="42"/>
      <c r="N16" s="46"/>
      <c r="O16" s="47"/>
      <c r="P16" s="48"/>
      <c r="Q16" s="47"/>
    </row>
    <row r="17" spans="1:17" ht="14.25" customHeight="1" x14ac:dyDescent="0.25">
      <c r="A17" s="18">
        <v>33</v>
      </c>
      <c r="B17" s="44" t="s">
        <v>22</v>
      </c>
      <c r="C17" s="45">
        <v>9718084</v>
      </c>
      <c r="D17" s="25"/>
      <c r="E17" s="26">
        <v>681375</v>
      </c>
      <c r="F17" s="25"/>
      <c r="G17" s="41"/>
      <c r="H17" s="25"/>
      <c r="I17" s="41"/>
      <c r="J17" s="28"/>
      <c r="K17" s="34">
        <f t="shared" si="1"/>
        <v>10399459</v>
      </c>
      <c r="L17" s="42"/>
      <c r="M17" s="42"/>
      <c r="N17" s="46"/>
      <c r="O17" s="47"/>
      <c r="P17" s="48"/>
      <c r="Q17" s="47"/>
    </row>
    <row r="18" spans="1:17" ht="14.25" customHeight="1" x14ac:dyDescent="0.25">
      <c r="A18" s="18">
        <v>34</v>
      </c>
      <c r="B18" s="44" t="s">
        <v>23</v>
      </c>
      <c r="C18" s="45">
        <v>12281572</v>
      </c>
      <c r="D18" s="25"/>
      <c r="E18" s="26"/>
      <c r="F18" s="25"/>
      <c r="G18" s="41"/>
      <c r="H18" s="25"/>
      <c r="I18" s="41"/>
      <c r="J18" s="28"/>
      <c r="K18" s="34">
        <f t="shared" si="1"/>
        <v>12281572</v>
      </c>
      <c r="L18" s="42"/>
      <c r="M18" s="42"/>
      <c r="N18" s="46"/>
      <c r="O18" s="47"/>
      <c r="P18" s="48"/>
      <c r="Q18" s="47"/>
    </row>
    <row r="19" spans="1:17" ht="14.25" customHeight="1" x14ac:dyDescent="0.25">
      <c r="A19" s="18">
        <v>35</v>
      </c>
      <c r="B19" s="44" t="s">
        <v>24</v>
      </c>
      <c r="C19" s="45">
        <v>157343</v>
      </c>
      <c r="D19" s="25"/>
      <c r="E19" s="26"/>
      <c r="F19" s="25"/>
      <c r="G19" s="41"/>
      <c r="H19" s="25"/>
      <c r="I19" s="41">
        <v>46436877</v>
      </c>
      <c r="J19" s="28"/>
      <c r="K19" s="34">
        <f t="shared" si="1"/>
        <v>46594220</v>
      </c>
      <c r="L19" s="42"/>
      <c r="M19" s="42"/>
      <c r="N19" s="46"/>
      <c r="O19" s="47"/>
      <c r="P19" s="48"/>
      <c r="Q19" s="47"/>
    </row>
    <row r="20" spans="1:17" ht="14.25" customHeight="1" x14ac:dyDescent="0.25">
      <c r="A20" s="18">
        <v>36</v>
      </c>
      <c r="B20" s="44" t="s">
        <v>25</v>
      </c>
      <c r="C20" s="45">
        <v>13126071</v>
      </c>
      <c r="D20" s="25"/>
      <c r="E20" s="26"/>
      <c r="F20" s="25"/>
      <c r="G20" s="41"/>
      <c r="H20" s="25"/>
      <c r="I20" s="41"/>
      <c r="J20" s="28"/>
      <c r="K20" s="34">
        <f t="shared" si="1"/>
        <v>13126071</v>
      </c>
      <c r="L20" s="42"/>
      <c r="M20" s="42"/>
      <c r="N20" s="46"/>
      <c r="O20" s="47"/>
      <c r="P20" s="48"/>
      <c r="Q20" s="47"/>
    </row>
    <row r="21" spans="1:17" ht="14.25" customHeight="1" x14ac:dyDescent="0.25">
      <c r="A21" s="18">
        <v>41</v>
      </c>
      <c r="B21" s="44" t="s">
        <v>26</v>
      </c>
      <c r="C21" s="45">
        <v>16645261</v>
      </c>
      <c r="D21" s="25"/>
      <c r="E21" s="26">
        <v>1306825</v>
      </c>
      <c r="F21" s="25"/>
      <c r="G21" s="41"/>
      <c r="H21" s="25"/>
      <c r="I21" s="41"/>
      <c r="J21" s="28"/>
      <c r="K21" s="34">
        <f t="shared" si="1"/>
        <v>17952086</v>
      </c>
      <c r="L21" s="42"/>
      <c r="M21" s="42"/>
      <c r="N21" s="46"/>
      <c r="O21" s="47"/>
      <c r="P21" s="48"/>
      <c r="Q21" s="47"/>
    </row>
    <row r="22" spans="1:17" ht="14.25" customHeight="1" x14ac:dyDescent="0.25">
      <c r="A22" s="18">
        <v>51</v>
      </c>
      <c r="B22" s="44" t="s">
        <v>27</v>
      </c>
      <c r="C22" s="45">
        <v>54892195</v>
      </c>
      <c r="D22" s="25"/>
      <c r="E22" s="26">
        <v>2138400</v>
      </c>
      <c r="F22" s="25"/>
      <c r="G22" s="41"/>
      <c r="H22" s="25"/>
      <c r="I22" s="41">
        <v>3064123</v>
      </c>
      <c r="J22" s="28"/>
      <c r="K22" s="34">
        <f t="shared" si="1"/>
        <v>60094718</v>
      </c>
      <c r="L22" s="42"/>
      <c r="M22" s="42"/>
      <c r="N22" s="46"/>
      <c r="O22" s="47"/>
      <c r="P22" s="48"/>
      <c r="Q22" s="47"/>
    </row>
    <row r="23" spans="1:17" ht="14.25" customHeight="1" x14ac:dyDescent="0.25">
      <c r="A23" s="18">
        <v>52</v>
      </c>
      <c r="B23" s="44" t="s">
        <v>28</v>
      </c>
      <c r="C23" s="45">
        <v>6275663</v>
      </c>
      <c r="D23" s="25"/>
      <c r="E23" s="26"/>
      <c r="F23" s="25"/>
      <c r="G23" s="41"/>
      <c r="H23" s="25"/>
      <c r="I23" s="41"/>
      <c r="J23" s="28"/>
      <c r="K23" s="34">
        <f t="shared" si="1"/>
        <v>6275663</v>
      </c>
      <c r="L23" s="42"/>
      <c r="M23" s="42"/>
      <c r="N23" s="46"/>
      <c r="O23" s="47"/>
      <c r="P23" s="48"/>
      <c r="Q23" s="47"/>
    </row>
    <row r="24" spans="1:17" ht="14.25" customHeight="1" x14ac:dyDescent="0.25">
      <c r="A24" s="18">
        <v>53</v>
      </c>
      <c r="B24" s="44" t="s">
        <v>29</v>
      </c>
      <c r="C24" s="45">
        <v>10279323</v>
      </c>
      <c r="D24" s="25"/>
      <c r="E24" s="26"/>
      <c r="F24" s="25"/>
      <c r="G24" s="41"/>
      <c r="H24" s="25"/>
      <c r="I24" s="41"/>
      <c r="J24" s="28"/>
      <c r="K24" s="34">
        <f t="shared" si="1"/>
        <v>10279323</v>
      </c>
      <c r="L24" s="42"/>
      <c r="M24" s="42"/>
      <c r="N24" s="46"/>
      <c r="O24" s="47"/>
      <c r="P24" s="48"/>
      <c r="Q24" s="47"/>
    </row>
    <row r="25" spans="1:17" ht="14.25" customHeight="1" x14ac:dyDescent="0.25">
      <c r="A25" s="18">
        <v>61</v>
      </c>
      <c r="B25" s="44" t="s">
        <v>30</v>
      </c>
      <c r="C25" s="45">
        <v>4556018</v>
      </c>
      <c r="D25" s="25"/>
      <c r="E25" s="26">
        <v>5336966</v>
      </c>
      <c r="F25" s="25"/>
      <c r="G25" s="41"/>
      <c r="H25" s="25"/>
      <c r="I25" s="41"/>
      <c r="J25" s="28"/>
      <c r="K25" s="34">
        <f t="shared" si="1"/>
        <v>9892984</v>
      </c>
      <c r="L25" s="42"/>
      <c r="M25" s="42"/>
      <c r="N25" s="46"/>
      <c r="O25" s="47"/>
      <c r="P25" s="48"/>
      <c r="Q25" s="47"/>
    </row>
    <row r="26" spans="1:17" ht="14.25" customHeight="1" x14ac:dyDescent="0.25">
      <c r="A26" s="18">
        <v>71</v>
      </c>
      <c r="B26" s="44" t="s">
        <v>31</v>
      </c>
      <c r="C26" s="45"/>
      <c r="D26" s="25"/>
      <c r="E26" s="26"/>
      <c r="F26" s="25"/>
      <c r="G26" s="41">
        <v>104908880</v>
      </c>
      <c r="H26" s="25"/>
      <c r="I26" s="41"/>
      <c r="J26" s="28"/>
      <c r="K26" s="34">
        <f t="shared" si="1"/>
        <v>104908880</v>
      </c>
      <c r="L26" s="42"/>
      <c r="M26" s="42"/>
      <c r="N26" s="46"/>
      <c r="O26" s="47"/>
      <c r="P26" s="48"/>
      <c r="Q26" s="47"/>
    </row>
    <row r="27" spans="1:17" ht="14.25" customHeight="1" x14ac:dyDescent="0.25">
      <c r="A27" s="18">
        <v>81</v>
      </c>
      <c r="B27" s="44" t="s">
        <v>32</v>
      </c>
      <c r="C27" s="45">
        <v>738159</v>
      </c>
      <c r="D27" s="25"/>
      <c r="E27" s="26"/>
      <c r="F27" s="25"/>
      <c r="G27" s="41"/>
      <c r="H27" s="25"/>
      <c r="I27" s="41"/>
      <c r="J27" s="28"/>
      <c r="K27" s="34">
        <f t="shared" si="1"/>
        <v>738159</v>
      </c>
      <c r="L27" s="42"/>
      <c r="M27" s="42"/>
      <c r="N27" s="46"/>
      <c r="O27" s="47"/>
      <c r="P27" s="48"/>
      <c r="Q27" s="47"/>
    </row>
    <row r="28" spans="1:17" ht="14.25" customHeight="1" x14ac:dyDescent="0.25">
      <c r="A28" s="18">
        <v>95</v>
      </c>
      <c r="B28" s="44" t="s">
        <v>33</v>
      </c>
      <c r="C28" s="45">
        <v>45320</v>
      </c>
      <c r="D28" s="25"/>
      <c r="E28" s="26"/>
      <c r="F28" s="25"/>
      <c r="G28" s="41"/>
      <c r="H28" s="25"/>
      <c r="I28" s="41"/>
      <c r="J28" s="28"/>
      <c r="K28" s="34">
        <f t="shared" si="1"/>
        <v>45320</v>
      </c>
      <c r="L28" s="42"/>
      <c r="M28" s="42"/>
      <c r="N28" s="46"/>
      <c r="O28" s="47"/>
      <c r="P28" s="48"/>
      <c r="Q28" s="47"/>
    </row>
    <row r="29" spans="1:17" ht="14.25" customHeight="1" thickBot="1" x14ac:dyDescent="0.3">
      <c r="A29" s="18">
        <v>99</v>
      </c>
      <c r="B29" s="44" t="s">
        <v>34</v>
      </c>
      <c r="C29" s="49">
        <v>1263193</v>
      </c>
      <c r="D29" s="25"/>
      <c r="E29" s="50"/>
      <c r="F29" s="25"/>
      <c r="G29" s="51"/>
      <c r="H29" s="25"/>
      <c r="I29" s="51"/>
      <c r="J29" s="28"/>
      <c r="K29" s="51">
        <f t="shared" si="1"/>
        <v>1263193</v>
      </c>
      <c r="L29" s="42"/>
      <c r="M29" s="42"/>
      <c r="N29" s="46"/>
      <c r="O29" s="47"/>
      <c r="P29" s="48"/>
      <c r="Q29" s="47"/>
    </row>
    <row r="30" spans="1:17" ht="14.25" customHeight="1" x14ac:dyDescent="0.25">
      <c r="B30" s="19" t="s">
        <v>35</v>
      </c>
      <c r="C30" s="24">
        <f>SUM(C10:C29)</f>
        <v>487527835</v>
      </c>
      <c r="D30" s="25"/>
      <c r="E30" s="38">
        <f>SUM(E10:E29)</f>
        <v>78377759</v>
      </c>
      <c r="F30" s="25"/>
      <c r="G30" s="39">
        <f>SUM(G10:G29)</f>
        <v>104908880</v>
      </c>
      <c r="H30" s="25"/>
      <c r="I30" s="39">
        <f>SUM(I10:I29)</f>
        <v>49501000</v>
      </c>
      <c r="J30" s="28"/>
      <c r="K30" s="39">
        <f>SUM(K10:K29)</f>
        <v>720315474</v>
      </c>
      <c r="L30" s="42"/>
      <c r="M30" s="42"/>
      <c r="N30" s="42"/>
    </row>
    <row r="31" spans="1:17" ht="14.25" customHeight="1" x14ac:dyDescent="0.25">
      <c r="C31" s="40"/>
      <c r="D31" s="25"/>
      <c r="E31" s="26"/>
      <c r="F31" s="25"/>
      <c r="G31" s="52"/>
      <c r="H31" s="25"/>
      <c r="I31" s="52"/>
      <c r="J31" s="28"/>
      <c r="K31" s="28"/>
      <c r="L31" s="42"/>
      <c r="M31" s="42"/>
      <c r="N31" s="42"/>
    </row>
    <row r="32" spans="1:17" ht="14.25" customHeight="1" x14ac:dyDescent="0.25">
      <c r="B32" s="43" t="s">
        <v>36</v>
      </c>
      <c r="C32" s="40"/>
      <c r="D32" s="25"/>
      <c r="E32" s="26"/>
      <c r="F32" s="25"/>
      <c r="G32" s="41"/>
      <c r="H32" s="25"/>
      <c r="I32" s="41"/>
      <c r="J32" s="28"/>
      <c r="K32" s="34"/>
      <c r="L32" s="42"/>
      <c r="M32" s="42"/>
      <c r="N32" s="42"/>
    </row>
    <row r="33" spans="2:11" ht="14.25" customHeight="1" x14ac:dyDescent="0.25">
      <c r="B33" s="19" t="s">
        <v>37</v>
      </c>
      <c r="C33" s="40">
        <v>0</v>
      </c>
      <c r="D33" s="25"/>
      <c r="E33" s="26">
        <v>0</v>
      </c>
      <c r="F33" s="25"/>
      <c r="G33" s="41">
        <v>0</v>
      </c>
      <c r="H33" s="25"/>
      <c r="I33" s="41">
        <v>2049</v>
      </c>
      <c r="J33" s="28"/>
      <c r="K33" s="34">
        <f>+G33+E33+I33+C33</f>
        <v>2049</v>
      </c>
    </row>
    <row r="34" spans="2:11" ht="14.25" customHeight="1" thickBot="1" x14ac:dyDescent="0.3">
      <c r="B34" s="19" t="s">
        <v>38</v>
      </c>
      <c r="C34" s="53">
        <v>-2049</v>
      </c>
      <c r="D34" s="25"/>
      <c r="E34" s="50">
        <v>0</v>
      </c>
      <c r="F34" s="25"/>
      <c r="G34" s="51">
        <v>0</v>
      </c>
      <c r="H34" s="25"/>
      <c r="I34" s="51">
        <v>0</v>
      </c>
      <c r="J34" s="28"/>
      <c r="K34" s="51">
        <f>+G34+E34+I34+C34</f>
        <v>-2049</v>
      </c>
    </row>
    <row r="35" spans="2:11" ht="14.25" customHeight="1" x14ac:dyDescent="0.25">
      <c r="B35" s="19" t="s">
        <v>39</v>
      </c>
      <c r="C35" s="40">
        <f>-C33+C34</f>
        <v>-2049</v>
      </c>
      <c r="D35" s="25"/>
      <c r="E35" s="26">
        <f>SUM(E33:E34)</f>
        <v>0</v>
      </c>
      <c r="F35" s="25"/>
      <c r="G35" s="52">
        <f>SUM(G33:G34)</f>
        <v>0</v>
      </c>
      <c r="H35" s="25"/>
      <c r="I35" s="52">
        <f>SUM(I33:I34)</f>
        <v>2049</v>
      </c>
      <c r="J35" s="28"/>
      <c r="K35" s="52">
        <f>SUM(K33:K34)</f>
        <v>0</v>
      </c>
    </row>
    <row r="36" spans="2:11" ht="14.25" customHeight="1" x14ac:dyDescent="0.25">
      <c r="C36" s="40"/>
      <c r="D36" s="25"/>
      <c r="E36" s="26"/>
      <c r="F36" s="25"/>
      <c r="G36" s="41"/>
      <c r="H36" s="25"/>
      <c r="I36" s="41"/>
      <c r="J36" s="28"/>
      <c r="K36" s="34"/>
    </row>
    <row r="37" spans="2:11" ht="14.25" customHeight="1" x14ac:dyDescent="0.25">
      <c r="B37" s="54" t="s">
        <v>40</v>
      </c>
      <c r="C37" s="40">
        <f>+C7-C30+C35</f>
        <v>0</v>
      </c>
      <c r="D37" s="25"/>
      <c r="E37" s="26">
        <f>+E7-E30+E35</f>
        <v>0</v>
      </c>
      <c r="F37" s="25"/>
      <c r="G37" s="41">
        <f>+G7-G30+G35</f>
        <v>-6784830</v>
      </c>
      <c r="H37" s="25"/>
      <c r="I37" s="41">
        <f>+I7-I30+I35</f>
        <v>49</v>
      </c>
      <c r="J37" s="28"/>
      <c r="K37" s="34">
        <f>+K7-K30+K35</f>
        <v>-6784781</v>
      </c>
    </row>
    <row r="38" spans="2:11" ht="14.25" customHeight="1" thickBot="1" x14ac:dyDescent="0.3">
      <c r="B38" s="19" t="s">
        <v>41</v>
      </c>
      <c r="C38" s="53">
        <f>-C37</f>
        <v>0</v>
      </c>
      <c r="D38" s="25"/>
      <c r="E38" s="50">
        <f>-E37</f>
        <v>0</v>
      </c>
      <c r="F38" s="25"/>
      <c r="G38" s="51">
        <f>-G37</f>
        <v>6784830</v>
      </c>
      <c r="H38" s="25"/>
      <c r="I38" s="51">
        <f>-I37</f>
        <v>-49</v>
      </c>
      <c r="J38" s="28"/>
      <c r="K38" s="55">
        <f>-K37</f>
        <v>6784781</v>
      </c>
    </row>
    <row r="39" spans="2:11" ht="14.25" customHeight="1" thickBot="1" x14ac:dyDescent="0.3">
      <c r="B39" s="19" t="s">
        <v>42</v>
      </c>
      <c r="C39" s="56">
        <f>+C38+C37</f>
        <v>0</v>
      </c>
      <c r="D39" s="57"/>
      <c r="E39" s="58">
        <f>+E38+E37</f>
        <v>0</v>
      </c>
      <c r="F39" s="25"/>
      <c r="G39" s="59">
        <f>+G38+G37</f>
        <v>0</v>
      </c>
      <c r="H39" s="25"/>
      <c r="I39" s="59">
        <f>+I38+I37</f>
        <v>0</v>
      </c>
      <c r="J39" s="28"/>
      <c r="K39" s="60">
        <f>+K38+K37</f>
        <v>0</v>
      </c>
    </row>
    <row r="40" spans="2:11" x14ac:dyDescent="0.25">
      <c r="C40" s="42"/>
      <c r="D40" s="61"/>
      <c r="E40" s="62"/>
      <c r="F40" s="61"/>
      <c r="G40" s="62"/>
      <c r="H40" s="61"/>
      <c r="I40" s="62"/>
      <c r="J40" s="61"/>
      <c r="K40" s="42"/>
    </row>
    <row r="41" spans="2:11" x14ac:dyDescent="0.25">
      <c r="C41" s="42"/>
      <c r="D41" s="61"/>
      <c r="E41" s="62"/>
      <c r="F41" s="61"/>
      <c r="G41" s="42"/>
      <c r="H41" s="61"/>
      <c r="I41" s="62"/>
      <c r="J41" s="61"/>
      <c r="K41" s="42"/>
    </row>
    <row r="42" spans="2:11" x14ac:dyDescent="0.25">
      <c r="C42" s="42"/>
      <c r="D42" s="61"/>
      <c r="E42" s="62"/>
      <c r="F42" s="61"/>
      <c r="G42" s="42"/>
      <c r="H42" s="61"/>
      <c r="I42" s="62"/>
      <c r="J42" s="61"/>
      <c r="K42" s="42"/>
    </row>
    <row r="45" spans="2:11" x14ac:dyDescent="0.25">
      <c r="B45"/>
    </row>
  </sheetData>
  <sheetProtection algorithmName="SHA-512" hashValue="16KgPcLvkTfzBGUTsv6NKiD0ni/xs7pZnskcU6jap2zWGEbR9exQbasWUZvjn5k0GbKRSmC/VvxuaozRrOhZiw==" saltValue="g83RhNKBcXAEbtVPh/Ec8w==" spinCount="100000" sheet="1" objects="1" scenarios="1" selectLockedCells="1" selectUnlockedCells="1"/>
  <pageMargins left="0.35" right="0.17" top="0.31" bottom="0.2" header="0.3" footer="0.18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Adopted Bud 21-22</vt:lpstr>
      <vt:lpstr>'Adopted Bud 21-22'!Print_Area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Velinda F</dc:creator>
  <cp:lastModifiedBy>Salas, Velinda F</cp:lastModifiedBy>
  <dcterms:created xsi:type="dcterms:W3CDTF">2021-06-22T15:35:53Z</dcterms:created>
  <dcterms:modified xsi:type="dcterms:W3CDTF">2021-06-22T15:38:41Z</dcterms:modified>
</cp:coreProperties>
</file>